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4" i="1"/>
  <c r="B21"/>
  <c r="B30" l="1"/>
  <c r="B40" l="1"/>
  <c r="C42"/>
  <c r="B52" l="1"/>
  <c r="C21" l="1"/>
  <c r="C6" l="1"/>
  <c r="C48"/>
  <c r="D52"/>
  <c r="C14" l="1"/>
  <c r="C52" s="1"/>
</calcChain>
</file>

<file path=xl/sharedStrings.xml><?xml version="1.0" encoding="utf-8"?>
<sst xmlns="http://schemas.openxmlformats.org/spreadsheetml/2006/main" count="46" uniqueCount="46">
  <si>
    <t>на 1м2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</si>
  <si>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</si>
  <si>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</si>
  <si>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</si>
  <si>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</si>
  <si>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Содержание придомовой территории</t>
  </si>
  <si>
    <t xml:space="preserve"> </t>
  </si>
  <si>
    <t>тариф</t>
  </si>
  <si>
    <t>за 2020год</t>
  </si>
  <si>
    <t>услуги по уборке территории(оплата труда с налогами)</t>
  </si>
  <si>
    <t>Аварийное обслуживание</t>
  </si>
  <si>
    <t>инвентарь,моющее,чистящие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</si>
  <si>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</si>
  <si>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</si>
  <si>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</si>
  <si>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</si>
  <si>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</si>
  <si>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</si>
  <si>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</si>
  <si>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</si>
  <si>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техобслуживание пожарной сигнализации</t>
  </si>
  <si>
    <t>Прочие услуги</t>
  </si>
  <si>
    <t>Налог УСН и другие обязательства</t>
  </si>
  <si>
    <t xml:space="preserve">услуги по уборке и содержанию МОП </t>
  </si>
  <si>
    <t>дезинсекция</t>
  </si>
  <si>
    <t>обследование венканалов и дымоходов</t>
  </si>
  <si>
    <t>ж.д.ул. Орбитальная 74</t>
  </si>
  <si>
    <r>
      <t>Обеспечение вывоза мусора</t>
    </r>
    <r>
      <rPr>
        <i/>
        <sz val="12"/>
        <rFont val="Arial Cyr"/>
        <charset val="204"/>
      </rPr>
      <t>(уборка мусорной площадки)</t>
    </r>
  </si>
  <si>
    <t>Прибыль УК</t>
  </si>
  <si>
    <t>Обслуживание УУТЭ,подготовка УУТЭ к отопительному сезону</t>
  </si>
  <si>
    <t>подготовка к отопительному сезону,промывка системы отопления</t>
  </si>
  <si>
    <t>Факт за год</t>
  </si>
  <si>
    <t>ОТЧЕТ ПО СТАТЬЕ " Содержание и ремонт жилья" за 2024г.</t>
  </si>
  <si>
    <t>Обслуживание лифта,страхование,техосвидетельствование лифтов</t>
  </si>
  <si>
    <t>ремонт насоса,ремонт канализации</t>
  </si>
  <si>
    <t>ремонт водоснабжения,отопления: сантехматериалы,сварочные работы</t>
  </si>
  <si>
    <t>переоформ.док по техприсоедин.эл.сетей</t>
  </si>
  <si>
    <t>услуги садовника-31000,озеленение 7407</t>
  </si>
  <si>
    <t>выравнивание террит.дет площадки  спецтехникой</t>
  </si>
  <si>
    <t>ремонт детской площадки(перенос элементов и ограждения)</t>
  </si>
  <si>
    <t>покраска деревьев,лавочек,бордюров</t>
  </si>
  <si>
    <t>таблички</t>
  </si>
  <si>
    <t>услуги электрика ,электроматер-10907,09,электромонтажные работы-6000</t>
  </si>
  <si>
    <t>инвентарь,соль ,песок</t>
  </si>
  <si>
    <t>граффити,покос,чистка снега</t>
  </si>
  <si>
    <t>инструмент ,счетчик  ХВС ОД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</si>
</sst>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  <font>
      <i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3" fillId="0" borderId="1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2" fillId="0" borderId="11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6" xfId="0" applyFont="1" applyFill="1" applyBorder="1"/>
    <xf numFmtId="0" fontId="4" fillId="0" borderId="4" xfId="0" applyFont="1" applyBorder="1" applyAlignment="1">
      <alignment horizontal="center"/>
    </xf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0" fontId="4" fillId="0" borderId="14" xfId="0" applyFont="1" applyBorder="1"/>
    <xf numFmtId="2" fontId="4" fillId="0" borderId="14" xfId="0" applyNumberFormat="1" applyFont="1" applyBorder="1" applyAlignment="1">
      <alignment horizontal="center"/>
    </xf>
    <xf numFmtId="0" fontId="0" fillId="0" borderId="4" xfId="0" applyBorder="1"/>
    <xf numFmtId="0" fontId="3" fillId="2" borderId="16" xfId="0" applyFont="1" applyFill="1" applyBorder="1"/>
    <xf numFmtId="0" fontId="4" fillId="0" borderId="17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2" xfId="0" applyFont="1" applyFill="1" applyBorder="1"/>
    <xf numFmtId="0" fontId="3" fillId="0" borderId="4" xfId="0" applyFont="1" applyBorder="1"/>
    <xf numFmtId="2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2" fontId="4" fillId="3" borderId="13" xfId="0" applyNumberFormat="1" applyFont="1" applyFill="1" applyBorder="1" applyAlignment="1">
      <alignment horizontal="center"/>
    </xf>
    <xf numFmtId="0" fontId="0" fillId="3" borderId="0" xfId="0" applyFill="1"/>
    <xf numFmtId="0" fontId="7" fillId="2" borderId="10" xfId="0" applyFont="1" applyFill="1" applyBorder="1"/>
    <xf numFmtId="2" fontId="7" fillId="2" borderId="1" xfId="0" applyNumberFormat="1" applyFont="1" applyFill="1" applyBorder="1" applyAlignment="1">
      <alignment horizontal="center"/>
    </xf>
    <xf numFmtId="0" fontId="7" fillId="0" borderId="0" xfId="0" applyFont="1" applyBorder="1"/>
    <xf numFmtId="2" fontId="7" fillId="0" borderId="3" xfId="0" applyNumberFormat="1" applyFont="1" applyBorder="1" applyAlignment="1">
      <alignment horizontal="center"/>
    </xf>
    <xf numFmtId="0" fontId="7" fillId="2" borderId="1" xfId="0" applyFont="1" applyFill="1" applyBorder="1"/>
    <xf numFmtId="2" fontId="7" fillId="3" borderId="13" xfId="0" applyNumberFormat="1" applyFont="1" applyFill="1" applyBorder="1" applyAlignment="1">
      <alignment horizontal="center"/>
    </xf>
    <xf numFmtId="0" fontId="7" fillId="2" borderId="13" xfId="0" applyFont="1" applyFill="1" applyBorder="1"/>
    <xf numFmtId="2" fontId="7" fillId="2" borderId="13" xfId="0" applyNumberFormat="1" applyFont="1" applyFill="1" applyBorder="1" applyAlignment="1">
      <alignment horizontal="center"/>
    </xf>
    <xf numFmtId="0" fontId="7" fillId="2" borderId="3" xfId="0" applyFont="1" applyFill="1" applyBorder="1"/>
    <xf numFmtId="0" fontId="7" fillId="0" borderId="3" xfId="0" applyFont="1" applyBorder="1"/>
    <xf numFmtId="0" fontId="7" fillId="0" borderId="18" xfId="0" applyFont="1" applyBorder="1"/>
    <xf numFmtId="2" fontId="7" fillId="0" borderId="15" xfId="0" applyNumberFormat="1" applyFont="1" applyBorder="1" applyAlignment="1">
      <alignment horizontal="center"/>
    </xf>
    <xf numFmtId="0" fontId="7" fillId="2" borderId="17" xfId="0" applyFont="1" applyFill="1" applyBorder="1"/>
    <xf numFmtId="0" fontId="7" fillId="0" borderId="17" xfId="0" applyFont="1" applyBorder="1"/>
    <xf numFmtId="2" fontId="7" fillId="0" borderId="13" xfId="0" applyNumberFormat="1" applyFont="1" applyBorder="1" applyAlignment="1">
      <alignment horizontal="center"/>
    </xf>
    <xf numFmtId="0" fontId="7" fillId="0" borderId="1" xfId="0" applyFont="1" applyBorder="1"/>
    <xf numFmtId="2" fontId="7" fillId="0" borderId="5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5" xfId="0" applyFont="1" applyBorder="1"/>
    <xf numFmtId="2" fontId="7" fillId="0" borderId="1" xfId="0" applyNumberFormat="1" applyFont="1" applyBorder="1" applyAlignment="1">
      <alignment horizontal="center"/>
    </xf>
    <xf numFmtId="0" fontId="7" fillId="2" borderId="2" xfId="0" applyFont="1" applyFill="1" applyBorder="1"/>
    <xf numFmtId="2" fontId="7" fillId="2" borderId="2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0" fontId="0" fillId="2" borderId="0" xfId="0" applyFill="1"/>
    <xf numFmtId="2" fontId="7" fillId="2" borderId="5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wrapText="1"/>
    </xf>
    <xf numFmtId="0" fontId="0" fillId="2" borderId="11" xfId="0" applyFill="1" applyBorder="1"/>
    <xf numFmtId="0" fontId="4" fillId="2" borderId="17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zoomScaleNormal="100" workbookViewId="0">
      <selection activeCell="A42" sqref="A42"/>
    </sheetView>
  </sheetViews>
  <sheetFormatPr defaultRowHeight="13.2"/>
  <cols>
    <col min="1" max="1" width="86" customWidth="1"/>
    <col min="2" max="2" width="17" customWidth="1"/>
    <col min="3" max="3" width="13.109375" hidden="1" customWidth="1"/>
    <col min="4" max="4" width="10.33203125" hidden="1" customWidth="1"/>
  </cols>
  <sheetData>
    <row r="1" spans="1:4" ht="15">
      <c r="A1" s="2" t="s">
        <v>32</v>
      </c>
      <c r="B1" s="3" t="s">
        <v>6</v>
      </c>
      <c r="C1" s="2" t="s">
        <v>8</v>
      </c>
      <c r="D1" s="1"/>
    </row>
    <row r="2" spans="1:4" ht="21.6" customHeight="1">
      <c r="A2" s="4" t="s">
        <v>26</v>
      </c>
      <c r="B2" s="1"/>
      <c r="C2" s="2"/>
      <c r="D2" s="2"/>
    </row>
    <row r="3" spans="1:4" ht="15.6" thickBot="1">
      <c r="A3" s="1"/>
      <c r="B3" s="60"/>
      <c r="C3" s="1">
        <v>2809.6</v>
      </c>
      <c r="D3" s="1"/>
    </row>
    <row r="4" spans="1:4" ht="15">
      <c r="A4" s="12" t="s">
        <v>1</v>
      </c>
      <c r="B4" s="13" t="s">
        <v>31</v>
      </c>
      <c r="C4" s="13"/>
      <c r="D4" s="13" t="s">
        <v>7</v>
      </c>
    </row>
    <row r="5" spans="1:4" ht="17.399999999999999" customHeight="1" thickBot="1">
      <c r="A5" s="14"/>
      <c r="B5" s="15"/>
      <c r="C5" s="16"/>
      <c r="D5" s="16" t="s">
        <v>0</v>
      </c>
    </row>
    <row r="6" spans="1:4" ht="15.6">
      <c r="A6" s="8" t="s">
        <v>12</v>
      </c>
      <c r="B6" s="17">
        <v>1551366.39</v>
      </c>
      <c r="C6" s="18" t="e">
        <f>B6/12/#REF!</f>
        <v>#REF!</v>
      </c>
      <c r="D6" s="17">
        <v>9.5299999999999994</v>
      </c>
    </row>
    <row r="7" spans="1:4" ht="16.2" customHeight="1" thickBot="1">
      <c r="A7" s="19"/>
      <c r="B7" s="20"/>
      <c r="C7" s="21"/>
      <c r="D7" s="20"/>
    </row>
    <row r="8" spans="1:4" ht="18" customHeight="1" thickBot="1">
      <c r="A8" s="54" t="s">
        <v>13</v>
      </c>
      <c r="B8" s="22"/>
      <c r="C8" s="23"/>
      <c r="D8" s="22"/>
    </row>
    <row r="9" spans="1:4" ht="18" customHeight="1" thickBot="1">
      <c r="A9" s="54" t="s">
        <v>14</v>
      </c>
      <c r="B9" s="22"/>
      <c r="C9" s="23"/>
      <c r="D9" s="22"/>
    </row>
    <row r="10" spans="1:4" ht="15.6" customHeight="1" thickBot="1">
      <c r="A10" s="54" t="s">
        <v>15</v>
      </c>
      <c r="B10" s="44"/>
      <c r="C10" s="23"/>
      <c r="D10" s="22"/>
    </row>
    <row r="11" spans="1:4" ht="0.6" customHeight="1" thickBot="1">
      <c r="A11" s="14"/>
      <c r="B11" s="22"/>
      <c r="C11" s="23"/>
      <c r="D11" s="22"/>
    </row>
    <row r="12" spans="1:4" ht="16.8" hidden="1" customHeight="1" thickBot="1">
      <c r="A12" s="14"/>
      <c r="B12" s="22"/>
      <c r="C12" s="24"/>
      <c r="D12" s="22"/>
    </row>
    <row r="13" spans="1:4" ht="18" hidden="1" customHeight="1" thickBot="1">
      <c r="A13" s="14"/>
      <c r="B13" s="22"/>
      <c r="C13" s="22"/>
      <c r="D13" s="22"/>
    </row>
    <row r="14" spans="1:4" ht="15.6">
      <c r="A14" s="9" t="s">
        <v>3</v>
      </c>
      <c r="B14" s="17">
        <f>B16+B17+B18+B19+B20</f>
        <v>873053.21</v>
      </c>
      <c r="C14" s="17">
        <f>B14/12/C3</f>
        <v>25.894943823557327</v>
      </c>
      <c r="D14" s="17">
        <v>3.87</v>
      </c>
    </row>
    <row r="15" spans="1:4" ht="15" customHeight="1" thickBot="1">
      <c r="A15" s="10" t="s">
        <v>2</v>
      </c>
      <c r="B15" s="25"/>
      <c r="C15" s="25"/>
      <c r="D15" s="25"/>
    </row>
    <row r="16" spans="1:4" ht="20.25" customHeight="1" thickBot="1">
      <c r="A16" s="63" t="s">
        <v>23</v>
      </c>
      <c r="B16" s="46">
        <v>650542.5</v>
      </c>
      <c r="C16" s="48"/>
      <c r="D16" s="47"/>
    </row>
    <row r="17" spans="1:4" ht="18.600000000000001" customHeight="1" thickBot="1">
      <c r="A17" s="65" t="s">
        <v>42</v>
      </c>
      <c r="B17" s="22">
        <v>198507.09</v>
      </c>
      <c r="C17" s="26"/>
      <c r="D17" s="22"/>
    </row>
    <row r="18" spans="1:4" ht="19.8" customHeight="1" thickBot="1">
      <c r="A18" s="65" t="s">
        <v>24</v>
      </c>
      <c r="B18" s="22">
        <v>7500</v>
      </c>
      <c r="C18" s="26"/>
      <c r="D18" s="22"/>
    </row>
    <row r="19" spans="1:4" ht="19.8" customHeight="1" thickBot="1">
      <c r="A19" s="65" t="s">
        <v>11</v>
      </c>
      <c r="B19" s="22">
        <v>14628.62</v>
      </c>
      <c r="C19" s="26"/>
      <c r="D19" s="22"/>
    </row>
    <row r="20" spans="1:4" ht="19.8" customHeight="1" thickBot="1">
      <c r="A20" s="65" t="s">
        <v>41</v>
      </c>
      <c r="B20" s="22">
        <v>1875</v>
      </c>
      <c r="C20" s="26"/>
      <c r="D20" s="22"/>
    </row>
    <row r="21" spans="1:4" ht="28.8" customHeight="1" thickBot="1">
      <c r="A21" s="11" t="s">
        <v>5</v>
      </c>
      <c r="B21" s="27">
        <f>B22+B23+B24+B25+B26+B27+B28</f>
        <v>558579.57000000007</v>
      </c>
      <c r="C21" s="27" t="e">
        <f>B21/12/C19</f>
        <v>#DIV/0!</v>
      </c>
      <c r="D21" s="27">
        <v>2.84</v>
      </c>
    </row>
    <row r="22" spans="1:4" ht="20.399999999999999" customHeight="1">
      <c r="A22" s="67" t="s">
        <v>9</v>
      </c>
      <c r="B22" s="64">
        <v>378000</v>
      </c>
      <c r="C22" s="46"/>
      <c r="D22" s="46"/>
    </row>
    <row r="23" spans="1:4" ht="20.399999999999999" customHeight="1">
      <c r="A23" s="69" t="s">
        <v>37</v>
      </c>
      <c r="B23" s="70">
        <v>38407</v>
      </c>
      <c r="C23" s="49"/>
      <c r="D23" s="49"/>
    </row>
    <row r="24" spans="1:4" ht="20.399999999999999" customHeight="1">
      <c r="A24" s="69" t="s">
        <v>38</v>
      </c>
      <c r="B24" s="70">
        <v>12000</v>
      </c>
      <c r="C24" s="49"/>
      <c r="D24" s="49"/>
    </row>
    <row r="25" spans="1:4" ht="16.8" customHeight="1" thickBot="1">
      <c r="A25" s="69" t="s">
        <v>39</v>
      </c>
      <c r="B25" s="70">
        <v>57379.37</v>
      </c>
      <c r="C25" s="49"/>
      <c r="D25" s="49"/>
    </row>
    <row r="26" spans="1:4" ht="17.399999999999999" customHeight="1" thickBot="1">
      <c r="A26" s="72" t="s">
        <v>43</v>
      </c>
      <c r="B26" s="66">
        <v>13424.52</v>
      </c>
      <c r="C26" s="28"/>
      <c r="D26" s="22"/>
    </row>
    <row r="27" spans="1:4" ht="16.8" customHeight="1">
      <c r="A27" s="72" t="s">
        <v>44</v>
      </c>
      <c r="B27" s="66">
        <v>33578.68</v>
      </c>
      <c r="C27" s="28"/>
      <c r="D27" s="22"/>
    </row>
    <row r="28" spans="1:4" ht="19.8" customHeight="1" thickBot="1">
      <c r="A28" s="72" t="s">
        <v>40</v>
      </c>
      <c r="B28" s="66">
        <v>25790</v>
      </c>
      <c r="C28" s="22"/>
      <c r="D28" s="22"/>
    </row>
    <row r="29" spans="1:4" ht="25.8" customHeight="1" thickBot="1">
      <c r="A29" s="55" t="s">
        <v>27</v>
      </c>
      <c r="B29" s="45">
        <v>72496</v>
      </c>
      <c r="C29" s="45"/>
      <c r="D29" s="45"/>
    </row>
    <row r="30" spans="1:4" ht="25.2" customHeight="1" thickBot="1">
      <c r="A30" s="53" t="s">
        <v>18</v>
      </c>
      <c r="B30" s="29">
        <f>B31+B32+B34+B35+B36+B37+B38+B39</f>
        <v>890773.52</v>
      </c>
      <c r="C30" s="29"/>
      <c r="D30" s="29"/>
    </row>
    <row r="31" spans="1:4" ht="21" customHeight="1">
      <c r="A31" s="73" t="s">
        <v>16</v>
      </c>
      <c r="B31" s="74">
        <v>713063.3</v>
      </c>
      <c r="C31" s="74"/>
      <c r="D31" s="74"/>
    </row>
    <row r="32" spans="1:4" ht="18" hidden="1" customHeight="1">
      <c r="A32" s="75"/>
      <c r="B32" s="70"/>
      <c r="C32" s="70"/>
      <c r="D32" s="70"/>
    </row>
    <row r="33" spans="1:10" ht="0.6" customHeight="1">
      <c r="A33" s="76"/>
      <c r="B33" s="77"/>
      <c r="C33" s="77"/>
      <c r="D33" s="77"/>
    </row>
    <row r="34" spans="1:10" ht="18.600000000000001" customHeight="1" thickBot="1">
      <c r="A34" s="76" t="s">
        <v>35</v>
      </c>
      <c r="B34" s="70">
        <v>29040.05</v>
      </c>
      <c r="C34" s="77"/>
      <c r="D34" s="77"/>
    </row>
    <row r="35" spans="1:10" s="6" customFormat="1" ht="14.4">
      <c r="A35" s="75" t="s">
        <v>30</v>
      </c>
      <c r="B35" s="70">
        <v>124036.74</v>
      </c>
      <c r="C35" s="70"/>
      <c r="D35" s="70"/>
    </row>
    <row r="36" spans="1:10" s="5" customFormat="1" ht="14.4" hidden="1">
      <c r="A36" s="76"/>
      <c r="B36" s="77"/>
      <c r="C36" s="77"/>
      <c r="D36" s="77"/>
    </row>
    <row r="37" spans="1:10" s="5" customFormat="1" ht="17.399999999999999" customHeight="1">
      <c r="A37" s="75" t="s">
        <v>45</v>
      </c>
      <c r="B37" s="70">
        <v>12558.34</v>
      </c>
      <c r="C37" s="68"/>
      <c r="D37" s="68"/>
    </row>
    <row r="38" spans="1:10" s="5" customFormat="1" ht="21" customHeight="1">
      <c r="A38" s="91" t="s">
        <v>34</v>
      </c>
      <c r="B38" s="49">
        <v>11075.09</v>
      </c>
      <c r="C38" s="61"/>
      <c r="D38" s="61"/>
    </row>
    <row r="39" spans="1:10" s="5" customFormat="1" ht="24" customHeight="1" thickBot="1">
      <c r="A39" s="50" t="s">
        <v>36</v>
      </c>
      <c r="B39" s="51">
        <v>1000</v>
      </c>
      <c r="C39" s="51"/>
      <c r="D39" s="51"/>
    </row>
    <row r="40" spans="1:10" s="52" customFormat="1" ht="20.399999999999999" customHeight="1" thickBot="1">
      <c r="A40" s="56" t="s">
        <v>17</v>
      </c>
      <c r="B40" s="29">
        <f>B42+B44+B45+B46+B47+B48</f>
        <v>732297.08000000007</v>
      </c>
      <c r="C40" s="31"/>
      <c r="D40" s="32"/>
    </row>
    <row r="41" spans="1:10" s="7" customFormat="1" ht="0.6" customHeight="1" thickBot="1">
      <c r="A41" s="33"/>
      <c r="B41" s="34"/>
      <c r="C41" s="35"/>
      <c r="D41" s="35"/>
      <c r="E41" s="90"/>
      <c r="F41" s="90"/>
      <c r="G41" s="90"/>
      <c r="H41" s="90"/>
      <c r="I41" s="90"/>
      <c r="J41" s="90"/>
    </row>
    <row r="42" spans="1:10" s="62" customFormat="1" ht="24" customHeight="1" thickBot="1">
      <c r="A42" s="89" t="s">
        <v>10</v>
      </c>
      <c r="B42" s="87">
        <v>102230.56</v>
      </c>
      <c r="C42" s="64">
        <f>B42/12/C3</f>
        <v>3.032180144267274</v>
      </c>
      <c r="D42" s="87">
        <v>1.25</v>
      </c>
      <c r="E42" s="86"/>
      <c r="F42" s="86"/>
      <c r="G42" s="86"/>
      <c r="H42" s="86"/>
      <c r="I42" s="86"/>
      <c r="J42" s="86"/>
    </row>
    <row r="43" spans="1:10" ht="20.399999999999999" hidden="1" customHeight="1" thickBot="1">
      <c r="A43" s="78"/>
      <c r="B43" s="79"/>
      <c r="C43" s="80"/>
      <c r="D43" s="79"/>
    </row>
    <row r="44" spans="1:10" ht="19.2" customHeight="1" thickBot="1">
      <c r="A44" s="81" t="s">
        <v>25</v>
      </c>
      <c r="B44" s="79">
        <v>14808.24</v>
      </c>
      <c r="C44" s="82"/>
      <c r="D44" s="79"/>
    </row>
    <row r="45" spans="1:10" ht="17.399999999999999" customHeight="1" thickBot="1">
      <c r="A45" s="83" t="s">
        <v>20</v>
      </c>
      <c r="B45" s="84">
        <v>154800</v>
      </c>
      <c r="C45" s="84"/>
      <c r="D45" s="84"/>
    </row>
    <row r="46" spans="1:10" ht="16.2" customHeight="1" thickBot="1">
      <c r="A46" s="81" t="s">
        <v>19</v>
      </c>
      <c r="B46" s="79">
        <v>12000</v>
      </c>
      <c r="C46" s="79"/>
      <c r="D46" s="79"/>
    </row>
    <row r="47" spans="1:10" s="86" customFormat="1" ht="16.2" customHeight="1" thickBot="1">
      <c r="A47" s="71" t="s">
        <v>33</v>
      </c>
      <c r="B47" s="64">
        <v>412458.28</v>
      </c>
      <c r="C47" s="85"/>
      <c r="D47" s="64"/>
    </row>
    <row r="48" spans="1:10" s="86" customFormat="1" ht="16.8" customHeight="1" thickBot="1">
      <c r="A48" s="67" t="s">
        <v>29</v>
      </c>
      <c r="B48" s="87">
        <v>36000</v>
      </c>
      <c r="C48" s="88">
        <f>B48/12/C3</f>
        <v>1.0677676537585421</v>
      </c>
      <c r="D48" s="87"/>
    </row>
    <row r="49" spans="1:4" ht="16.8" customHeight="1" thickBot="1">
      <c r="A49" s="55" t="s">
        <v>21</v>
      </c>
      <c r="B49" s="45">
        <v>318192.78999999998</v>
      </c>
      <c r="C49" s="59"/>
      <c r="D49" s="45"/>
    </row>
    <row r="50" spans="1:4" ht="15.6" customHeight="1" thickBot="1">
      <c r="A50" s="57" t="s">
        <v>22</v>
      </c>
      <c r="B50" s="45"/>
      <c r="C50" s="59"/>
      <c r="D50" s="45"/>
    </row>
    <row r="51" spans="1:4" ht="17.399999999999999" customHeight="1" thickBot="1">
      <c r="A51" s="11" t="s">
        <v>28</v>
      </c>
      <c r="B51" s="29"/>
      <c r="C51" s="29"/>
      <c r="D51" s="29"/>
    </row>
    <row r="52" spans="1:4" ht="17.399999999999999" customHeight="1" thickBot="1">
      <c r="A52" s="58" t="s">
        <v>4</v>
      </c>
      <c r="B52" s="29">
        <f>B6+B14+B21+B29+B30+B40+B49+B50+B51</f>
        <v>4996758.5599999996</v>
      </c>
      <c r="C52" s="27" t="e">
        <f>C6+C14+C29+#REF!+C42+C48+#REF!+C51+#REF!</f>
        <v>#REF!</v>
      </c>
      <c r="D52" s="27" t="e">
        <f>D6+D14+D29+#REF!+D42+D48+#REF!+D51+#REF!</f>
        <v>#REF!</v>
      </c>
    </row>
    <row r="53" spans="1:4" ht="16.2" hidden="1" customHeight="1" thickBot="1">
      <c r="A53" s="37"/>
      <c r="B53" s="27"/>
      <c r="C53" s="27"/>
      <c r="D53" s="27"/>
    </row>
    <row r="54" spans="1:4" ht="14.4" hidden="1" customHeight="1" thickBot="1">
      <c r="A54" s="38"/>
      <c r="B54" s="36"/>
      <c r="C54" s="39"/>
      <c r="D54" s="39"/>
    </row>
    <row r="55" spans="1:4" ht="15" hidden="1" customHeight="1" thickBot="1">
      <c r="A55" s="38"/>
      <c r="B55" s="36"/>
      <c r="C55" s="39"/>
      <c r="D55" s="39"/>
    </row>
    <row r="56" spans="1:4" ht="15" hidden="1" customHeight="1" thickBot="1">
      <c r="A56" s="38"/>
      <c r="B56" s="36"/>
      <c r="C56" s="39"/>
      <c r="D56" s="39"/>
    </row>
    <row r="57" spans="1:4" ht="15" hidden="1" customHeight="1" thickBot="1">
      <c r="A57" s="38"/>
      <c r="B57" s="36"/>
      <c r="C57" s="39"/>
      <c r="D57" s="39"/>
    </row>
    <row r="58" spans="1:4" ht="16.2" hidden="1" thickBot="1">
      <c r="A58" s="40"/>
      <c r="B58" s="30"/>
      <c r="C58" s="39"/>
      <c r="D58" s="39"/>
    </row>
    <row r="59" spans="1:4" ht="16.2" thickBot="1">
      <c r="A59" s="41"/>
      <c r="B59" s="29"/>
      <c r="C59" s="42"/>
      <c r="D59" s="42"/>
    </row>
    <row r="60" spans="1:4" ht="15">
      <c r="A60" s="1"/>
      <c r="B60" s="1"/>
      <c r="C60" s="1"/>
      <c r="D60" s="1"/>
    </row>
    <row r="61" spans="1:4" ht="15.6">
      <c r="A61" s="43"/>
      <c r="B61" s="1"/>
      <c r="C61" s="1"/>
      <c r="D61" s="1"/>
    </row>
  </sheetData>
  <phoneticPr fontId="0" type="noConversion"/>
  <pageMargins left="0.25" right="0.25" top="0.75" bottom="0.75" header="0.3" footer="0.3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2024-03-01T11:37:31Z</cp:lastPrinted>
  <dcterms:created xsi:type="dcterms:W3CDTF">2011-07-12T11:42:04Z</dcterms:created>
  <dcterms:modified xsi:type="dcterms:W3CDTF">2025-03-24T08:23:41Z</dcterms:modified>
</cp:coreProperties>
</file>